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ento_zošit"/>
  <mc:AlternateContent xmlns:mc="http://schemas.openxmlformats.org/markup-compatibility/2006">
    <mc:Choice Requires="x15">
      <x15ac:absPath xmlns:x15ac="http://schemas.microsoft.com/office/spreadsheetml/2010/11/ac" url="C:\Users\Martina Krauspe\Desktop\Zaverecne CBA\Sumar projektov\"/>
    </mc:Choice>
  </mc:AlternateContent>
  <xr:revisionPtr revIDLastSave="0" documentId="13_ncr:1_{57D3B6A2-23DC-480D-AFBE-D608F027801F}" xr6:coauthVersionLast="41" xr6:coauthVersionMax="41" xr10:uidLastSave="{00000000-0000-0000-0000-000000000000}"/>
  <bookViews>
    <workbookView xWindow="-110" yWindow="-110" windowWidth="25820" windowHeight="14020" xr2:uid="{00000000-000D-0000-FFFF-FFFF00000000}"/>
  </bookViews>
  <sheets>
    <sheet name="intenzity" sheetId="2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2" l="1"/>
  <c r="E12" i="2"/>
  <c r="F12" i="2"/>
  <c r="G12" i="2"/>
  <c r="H12" i="2"/>
  <c r="I12" i="2"/>
  <c r="J12" i="2"/>
  <c r="K12" i="2"/>
  <c r="D13" i="2"/>
  <c r="E13" i="2"/>
  <c r="F13" i="2"/>
  <c r="G13" i="2"/>
  <c r="H13" i="2"/>
  <c r="I13" i="2"/>
  <c r="J13" i="2"/>
  <c r="K13" i="2"/>
  <c r="L12" i="2"/>
  <c r="D6" i="2"/>
  <c r="D10" i="2"/>
  <c r="D24" i="2"/>
  <c r="E24" i="2"/>
  <c r="F24" i="2"/>
  <c r="G24" i="2"/>
  <c r="G26" i="2" s="1"/>
  <c r="H24" i="2"/>
  <c r="I24" i="2"/>
  <c r="J24" i="2"/>
  <c r="D25" i="2"/>
  <c r="E25" i="2"/>
  <c r="E26" i="2" s="1"/>
  <c r="F25" i="2"/>
  <c r="G25" i="2"/>
  <c r="H25" i="2"/>
  <c r="I25" i="2"/>
  <c r="I26" i="2" s="1"/>
  <c r="J25" i="2"/>
  <c r="D36" i="2"/>
  <c r="E36" i="2"/>
  <c r="E38" i="2" s="1"/>
  <c r="F36" i="2"/>
  <c r="F38" i="2" s="1"/>
  <c r="G36" i="2"/>
  <c r="H36" i="2"/>
  <c r="I36" i="2"/>
  <c r="I38" i="2" s="1"/>
  <c r="J36" i="2"/>
  <c r="J38" i="2" s="1"/>
  <c r="D37" i="2"/>
  <c r="D38" i="2" s="1"/>
  <c r="E37" i="2"/>
  <c r="F37" i="2"/>
  <c r="G37" i="2"/>
  <c r="H37" i="2"/>
  <c r="H38" i="2" s="1"/>
  <c r="I37" i="2"/>
  <c r="J37" i="2"/>
  <c r="D48" i="2"/>
  <c r="E48" i="2"/>
  <c r="F48" i="2"/>
  <c r="G48" i="2"/>
  <c r="H48" i="2"/>
  <c r="I48" i="2"/>
  <c r="J48" i="2"/>
  <c r="K48" i="2"/>
  <c r="D49" i="2"/>
  <c r="E49" i="2"/>
  <c r="F49" i="2"/>
  <c r="G49" i="2"/>
  <c r="G50" i="2" s="1"/>
  <c r="H49" i="2"/>
  <c r="I49" i="2"/>
  <c r="J49" i="2"/>
  <c r="J50" i="2" s="1"/>
  <c r="K49" i="2"/>
  <c r="L48" i="2"/>
  <c r="L50" i="2" s="1"/>
  <c r="F50" i="2"/>
  <c r="L49" i="2"/>
  <c r="L46" i="2"/>
  <c r="K46" i="2"/>
  <c r="J46" i="2"/>
  <c r="I46" i="2"/>
  <c r="H46" i="2"/>
  <c r="G46" i="2"/>
  <c r="F46" i="2"/>
  <c r="E46" i="2"/>
  <c r="D46" i="2"/>
  <c r="M46" i="2" s="1"/>
  <c r="L42" i="2"/>
  <c r="K42" i="2"/>
  <c r="J42" i="2"/>
  <c r="I42" i="2"/>
  <c r="H42" i="2"/>
  <c r="G42" i="2"/>
  <c r="F42" i="2"/>
  <c r="E42" i="2"/>
  <c r="D42" i="2"/>
  <c r="M42" i="2" s="1"/>
  <c r="D34" i="2"/>
  <c r="M34" i="2" s="1"/>
  <c r="E34" i="2"/>
  <c r="F34" i="2"/>
  <c r="G34" i="2"/>
  <c r="H34" i="2"/>
  <c r="I34" i="2"/>
  <c r="J34" i="2"/>
  <c r="D30" i="2"/>
  <c r="M30" i="2" s="1"/>
  <c r="E30" i="2"/>
  <c r="F30" i="2"/>
  <c r="G30" i="2"/>
  <c r="H30" i="2"/>
  <c r="I30" i="2"/>
  <c r="J30" i="2"/>
  <c r="F26" i="2"/>
  <c r="J26" i="2"/>
  <c r="D22" i="2"/>
  <c r="E22" i="2"/>
  <c r="F22" i="2"/>
  <c r="G22" i="2"/>
  <c r="H22" i="2"/>
  <c r="I22" i="2"/>
  <c r="J22" i="2"/>
  <c r="D18" i="2"/>
  <c r="E18" i="2"/>
  <c r="F18" i="2"/>
  <c r="G18" i="2"/>
  <c r="H18" i="2"/>
  <c r="I18" i="2"/>
  <c r="J18" i="2"/>
  <c r="D14" i="2"/>
  <c r="F14" i="2"/>
  <c r="E10" i="2"/>
  <c r="F10" i="2"/>
  <c r="G10" i="2"/>
  <c r="E6" i="2"/>
  <c r="F6" i="2"/>
  <c r="G6" i="2"/>
  <c r="L37" i="2"/>
  <c r="K37" i="2"/>
  <c r="L36" i="2"/>
  <c r="K36" i="2"/>
  <c r="L34" i="2"/>
  <c r="K34" i="2"/>
  <c r="L30" i="2"/>
  <c r="K30" i="2"/>
  <c r="G14" i="2" l="1"/>
  <c r="D50" i="2"/>
  <c r="H50" i="2"/>
  <c r="H26" i="2"/>
  <c r="D26" i="2"/>
  <c r="E14" i="2"/>
  <c r="I50" i="2"/>
  <c r="E50" i="2"/>
  <c r="G38" i="2"/>
  <c r="M38" i="2" s="1"/>
  <c r="K50" i="2"/>
  <c r="L38" i="2"/>
  <c r="K38" i="2"/>
  <c r="K25" i="2"/>
  <c r="L25" i="2"/>
  <c r="K24" i="2"/>
  <c r="L24" i="2"/>
  <c r="K22" i="2"/>
  <c r="M22" i="2" s="1"/>
  <c r="L22" i="2"/>
  <c r="K18" i="2"/>
  <c r="M18" i="2" s="1"/>
  <c r="L18" i="2"/>
  <c r="L13" i="2"/>
  <c r="K10" i="2"/>
  <c r="L10" i="2"/>
  <c r="K6" i="2"/>
  <c r="L6" i="2"/>
  <c r="M50" i="2" l="1"/>
  <c r="L26" i="2"/>
  <c r="L14" i="2"/>
  <c r="K14" i="2"/>
  <c r="K26" i="2"/>
  <c r="M26" i="2" s="1"/>
  <c r="H10" i="2"/>
  <c r="H6" i="2"/>
  <c r="H14" i="2" l="1"/>
  <c r="J14" i="2" l="1"/>
  <c r="I14" i="2"/>
  <c r="M14" i="2" s="1"/>
  <c r="J10" i="2"/>
  <c r="I10" i="2"/>
  <c r="M10" i="2" s="1"/>
  <c r="J6" i="2"/>
  <c r="I6" i="2"/>
  <c r="M6" i="2" s="1"/>
</calcChain>
</file>

<file path=xl/sharedStrings.xml><?xml version="1.0" encoding="utf-8"?>
<sst xmlns="http://schemas.openxmlformats.org/spreadsheetml/2006/main" count="55" uniqueCount="17">
  <si>
    <t>Namerané intenzity OA</t>
  </si>
  <si>
    <t>Predpoklad z CBA, OA</t>
  </si>
  <si>
    <t>% z predpokladu CBA, OA</t>
  </si>
  <si>
    <t>Namerané intenzity NA</t>
  </si>
  <si>
    <t>Predpoklad z CBA, NA</t>
  </si>
  <si>
    <t>% z predpokladu CBA, NA</t>
  </si>
  <si>
    <t>Namerané intenzity OA+NA</t>
  </si>
  <si>
    <t>Predpoklad z CBA, OA+NA</t>
  </si>
  <si>
    <t>% z predpokladu CBA, OA+NA</t>
  </si>
  <si>
    <t>Ø</t>
  </si>
  <si>
    <t>Ex-post CBA R1 Žarnovica - Šášovské Podhradie</t>
  </si>
  <si>
    <t xml:space="preserve">R1 Žarnovica – Lehôtka pod Brehmi </t>
  </si>
  <si>
    <t xml:space="preserve">R1 Lehôtka pod Brehmi – Žiar nad Hronom  </t>
  </si>
  <si>
    <t xml:space="preserve">I/65 Žarnovica - Hliník nad Hronom - Ladomerská Vieska - križovatka s R1 </t>
  </si>
  <si>
    <t xml:space="preserve"> - dopravná prognóza bola vypracovaná spracovateľom pôvodnej CBA v roku 2008</t>
  </si>
  <si>
    <t xml:space="preserve"> - metodika výpočtu dopravnej prognózy je súčasťou dopravnej analýzy, ktorá je k dispozícii na MDV SR</t>
  </si>
  <si>
    <t xml:space="preserve">R1 Žiar nad Hronom – Šášovské Podhradie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</si>
</sst>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K_č_-;\-* #,##0.00\ _K_č_-;_-* &quot;-&quot;??\ _K_č_-;_-@_-"/>
    <numFmt numFmtId="167" formatCode="_-* #,##0.00\ &quot;Sk&quot;_-;\-* #,##0.00\ &quot;Sk&quot;_-;_-* &quot;-&quot;??\ &quot;Sk&quot;_-;_-@_-"/>
    <numFmt numFmtId="168" formatCode="_-* #,##0.00\ _S_k_-;\-* #,##0.00\ _S_k_-;_-* &quot;-&quot;??\ _S_k_-;_-@_-"/>
    <numFmt numFmtId="169" formatCode="_-* #,##0.00_-;\-* #,##0.00_-;_-* &quot;-&quot;??_-;_-@_-"/>
  </numFmts>
  <fonts count="2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Arial"/>
      <family val="2"/>
    </font>
    <font>
      <sz val="12"/>
      <color theme="1"/>
      <name val="Times New Roman"/>
      <family val="2"/>
    </font>
    <font>
      <sz val="10"/>
      <name val="Verdana"/>
      <family val="2"/>
    </font>
    <font>
      <sz val="11"/>
      <color indexed="8"/>
      <name val="Calibri"/>
      <family val="2"/>
    </font>
    <font>
      <sz val="10"/>
      <name val="Verdana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i/>
      <sz val="10"/>
      <color indexed="12"/>
      <name val="MS Sans Serif"/>
      <family val="2"/>
      <charset val="238"/>
    </font>
    <font>
      <b/>
      <sz val="16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1">
    <xf numFmtId="0" fontId="0" fillId="0" borderId="0"/>
    <xf numFmtId="0" fontId="3" fillId="0" borderId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7" fillId="0" borderId="0"/>
    <xf numFmtId="0" fontId="4" fillId="0" borderId="0"/>
    <xf numFmtId="0" fontId="3" fillId="0" borderId="0"/>
    <xf numFmtId="165" fontId="4" fillId="0" borderId="0" applyFont="0" applyFill="0" applyBorder="0" applyAlignment="0" applyProtection="0"/>
    <xf numFmtId="0" fontId="8" fillId="0" borderId="0"/>
    <xf numFmtId="165" fontId="1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8" fillId="0" borderId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0" fontId="8" fillId="0" borderId="0"/>
    <xf numFmtId="9" fontId="4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0" fontId="3" fillId="0" borderId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3" fontId="14" fillId="0" borderId="1" applyFont="0" applyFill="0" applyBorder="0" applyAlignment="0" applyProtection="0"/>
    <xf numFmtId="168" fontId="6" fillId="0" borderId="0" applyFont="0" applyFill="0" applyBorder="0" applyAlignment="0" applyProtection="0"/>
    <xf numFmtId="3" fontId="14" fillId="0" borderId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9" fontId="7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4" fillId="0" borderId="0"/>
    <xf numFmtId="9" fontId="7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7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169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8">
    <xf numFmtId="0" fontId="0" fillId="0" borderId="0" xfId="0"/>
    <xf numFmtId="0" fontId="0" fillId="4" borderId="0" xfId="0" applyFill="1"/>
    <xf numFmtId="0" fontId="0" fillId="4" borderId="0" xfId="0" applyFill="1" applyBorder="1"/>
    <xf numFmtId="3" fontId="16" fillId="3" borderId="2" xfId="0" applyNumberFormat="1" applyFont="1" applyFill="1" applyBorder="1" applyAlignment="1">
      <alignment horizontal="center"/>
    </xf>
    <xf numFmtId="10" fontId="16" fillId="4" borderId="3" xfId="0" applyNumberFormat="1" applyFont="1" applyFill="1" applyBorder="1" applyAlignment="1">
      <alignment horizontal="center"/>
    </xf>
    <xf numFmtId="0" fontId="16" fillId="4" borderId="0" xfId="0" applyFont="1" applyFill="1" applyBorder="1"/>
    <xf numFmtId="3" fontId="17" fillId="2" borderId="2" xfId="0" applyNumberFormat="1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 vertical="center"/>
    </xf>
    <xf numFmtId="0" fontId="16" fillId="4" borderId="2" xfId="0" applyFont="1" applyFill="1" applyBorder="1"/>
    <xf numFmtId="0" fontId="18" fillId="5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10" fontId="16" fillId="4" borderId="2" xfId="0" applyNumberFormat="1" applyFont="1" applyFill="1" applyBorder="1" applyAlignment="1">
      <alignment horizontal="center"/>
    </xf>
    <xf numFmtId="0" fontId="2" fillId="4" borderId="2" xfId="0" applyFont="1" applyFill="1" applyBorder="1"/>
    <xf numFmtId="0" fontId="0" fillId="4" borderId="4" xfId="0" applyFill="1" applyBorder="1"/>
    <xf numFmtId="0" fontId="0" fillId="4" borderId="5" xfId="0" applyFill="1" applyBorder="1"/>
    <xf numFmtId="3" fontId="17" fillId="2" borderId="0" xfId="0" applyNumberFormat="1" applyFont="1" applyFill="1" applyBorder="1" applyAlignment="1">
      <alignment horizontal="center"/>
    </xf>
    <xf numFmtId="3" fontId="16" fillId="3" borderId="3" xfId="0" applyNumberFormat="1" applyFont="1" applyFill="1" applyBorder="1" applyAlignment="1">
      <alignment horizontal="center"/>
    </xf>
    <xf numFmtId="49" fontId="0" fillId="4" borderId="0" xfId="0" applyNumberFormat="1" applyFill="1"/>
    <xf numFmtId="0" fontId="15" fillId="5" borderId="2" xfId="0" applyFont="1" applyFill="1" applyBorder="1" applyAlignment="1">
      <alignment horizontal="left" vertical="center"/>
    </xf>
    <xf numFmtId="0" fontId="16" fillId="5" borderId="2" xfId="0" applyFont="1" applyFill="1" applyBorder="1"/>
    <xf numFmtId="0" fontId="5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right" vertical="center" wrapText="1"/>
    </xf>
    <xf numFmtId="0" fontId="20" fillId="4" borderId="0" xfId="0" applyFont="1" applyFill="1" applyBorder="1" applyAlignment="1">
      <alignment horizontal="right" vertical="center" wrapText="1"/>
    </xf>
  </cellXfs>
  <cellStyles count="101">
    <cellStyle name="Cele, oddel tisice" xfId="42" xr:uid="{00000000-0005-0000-0000-000000000000}"/>
    <cellStyle name="Comma 2" xfId="9" xr:uid="{00000000-0005-0000-0000-000001000000}"/>
    <cellStyle name="Comma 3" xfId="11" xr:uid="{00000000-0005-0000-0000-000002000000}"/>
    <cellStyle name="Comma 4" xfId="22" xr:uid="{00000000-0005-0000-0000-000003000000}"/>
    <cellStyle name="Comma 5" xfId="27" xr:uid="{00000000-0005-0000-0000-000004000000}"/>
    <cellStyle name="Comma 6" xfId="43" xr:uid="{00000000-0005-0000-0000-000005000000}"/>
    <cellStyle name="Currency 2" xfId="28" xr:uid="{00000000-0005-0000-0000-000006000000}"/>
    <cellStyle name="Currency 3" xfId="34" xr:uid="{00000000-0005-0000-0000-000007000000}"/>
    <cellStyle name="Čiarka 2" xfId="29" xr:uid="{00000000-0005-0000-0000-000008000000}"/>
    <cellStyle name="Čiarka 3" xfId="76" xr:uid="{00000000-0005-0000-0000-000009000000}"/>
    <cellStyle name="Normal 10" xfId="3" xr:uid="{00000000-0005-0000-0000-00000A000000}"/>
    <cellStyle name="Normal 11" xfId="31" xr:uid="{00000000-0005-0000-0000-00000B000000}"/>
    <cellStyle name="Normal 12" xfId="45" xr:uid="{00000000-0005-0000-0000-00000C000000}"/>
    <cellStyle name="Normal 2" xfId="5" xr:uid="{00000000-0005-0000-0000-00000D000000}"/>
    <cellStyle name="Normal 2 2" xfId="21" xr:uid="{00000000-0005-0000-0000-00000E000000}"/>
    <cellStyle name="Normal 2 3" xfId="7" xr:uid="{00000000-0005-0000-0000-00000F000000}"/>
    <cellStyle name="Normal 3" xfId="10" xr:uid="{00000000-0005-0000-0000-000010000000}"/>
    <cellStyle name="Normal 4" xfId="18" xr:uid="{00000000-0005-0000-0000-000011000000}"/>
    <cellStyle name="Normal 5" xfId="20" xr:uid="{00000000-0005-0000-0000-000012000000}"/>
    <cellStyle name="Normal 6" xfId="23" xr:uid="{00000000-0005-0000-0000-000013000000}"/>
    <cellStyle name="Normal 7" xfId="24" xr:uid="{00000000-0005-0000-0000-000014000000}"/>
    <cellStyle name="Normal 8" xfId="6" xr:uid="{00000000-0005-0000-0000-000015000000}"/>
    <cellStyle name="Normal 9" xfId="26" xr:uid="{00000000-0005-0000-0000-000016000000}"/>
    <cellStyle name="Normálna" xfId="0" builtinId="0"/>
    <cellStyle name="Normálna 2" xfId="2" xr:uid="{00000000-0005-0000-0000-000018000000}"/>
    <cellStyle name="Normálna 2 2" xfId="65" xr:uid="{00000000-0005-0000-0000-000019000000}"/>
    <cellStyle name="Normálna 3" xfId="59" xr:uid="{00000000-0005-0000-0000-00001A000000}"/>
    <cellStyle name="normálne 10" xfId="36" xr:uid="{00000000-0005-0000-0000-00001B000000}"/>
    <cellStyle name="normálne 10 2" xfId="48" xr:uid="{00000000-0005-0000-0000-00001C000000}"/>
    <cellStyle name="normálne 10 3" xfId="67" xr:uid="{00000000-0005-0000-0000-00001D000000}"/>
    <cellStyle name="normálne 10 4" xfId="72" xr:uid="{00000000-0005-0000-0000-00001E000000}"/>
    <cellStyle name="normálne 10 5" xfId="52" xr:uid="{00000000-0005-0000-0000-00001F000000}"/>
    <cellStyle name="normálne 2" xfId="1" xr:uid="{00000000-0005-0000-0000-000020000000}"/>
    <cellStyle name="normálne 2 2" xfId="74" xr:uid="{00000000-0005-0000-0000-000021000000}"/>
    <cellStyle name="normálne 2 2 2" xfId="62" xr:uid="{00000000-0005-0000-0000-000022000000}"/>
    <cellStyle name="normálne 2 2 2 2" xfId="75" xr:uid="{00000000-0005-0000-0000-000023000000}"/>
    <cellStyle name="normálne 2 2 2 2 2" xfId="51" xr:uid="{00000000-0005-0000-0000-000024000000}"/>
    <cellStyle name="normálne 2 2 2 2 3" xfId="71" xr:uid="{00000000-0005-0000-0000-000025000000}"/>
    <cellStyle name="normálne 2 2 2 2 4" xfId="55" xr:uid="{00000000-0005-0000-0000-000026000000}"/>
    <cellStyle name="normálne 2 2 2 3" xfId="49" xr:uid="{00000000-0005-0000-0000-000027000000}"/>
    <cellStyle name="normálne 2 2 2 4" xfId="60" xr:uid="{00000000-0005-0000-0000-000028000000}"/>
    <cellStyle name="normálne 2 2 3" xfId="77" xr:uid="{00000000-0005-0000-0000-000029000000}"/>
    <cellStyle name="normálne 2 2 4" xfId="61" xr:uid="{00000000-0005-0000-0000-00002A000000}"/>
    <cellStyle name="normálne 2 2 5" xfId="68" xr:uid="{00000000-0005-0000-0000-00002B000000}"/>
    <cellStyle name="normálne 2 3" xfId="64" xr:uid="{00000000-0005-0000-0000-00002C000000}"/>
    <cellStyle name="normálne 2 4" xfId="56" xr:uid="{00000000-0005-0000-0000-00002D000000}"/>
    <cellStyle name="normálne 2 4 2" xfId="73" xr:uid="{00000000-0005-0000-0000-00002E000000}"/>
    <cellStyle name="normálne 2 4 3" xfId="54" xr:uid="{00000000-0005-0000-0000-00002F000000}"/>
    <cellStyle name="normálne 2 4 4" xfId="57" xr:uid="{00000000-0005-0000-0000-000030000000}"/>
    <cellStyle name="normálne 2 5" xfId="32" xr:uid="{00000000-0005-0000-0000-000031000000}"/>
    <cellStyle name="normálne 2 6" xfId="47" xr:uid="{00000000-0005-0000-0000-000032000000}"/>
    <cellStyle name="normálne 2 7" xfId="63" xr:uid="{00000000-0005-0000-0000-000033000000}"/>
    <cellStyle name="normálne 3" xfId="12" xr:uid="{00000000-0005-0000-0000-000034000000}"/>
    <cellStyle name="normálne 3 2" xfId="70" xr:uid="{00000000-0005-0000-0000-000035000000}"/>
    <cellStyle name="normálne 3 2 2" xfId="50" xr:uid="{00000000-0005-0000-0000-000036000000}"/>
    <cellStyle name="normálne 3 2 3" xfId="69" xr:uid="{00000000-0005-0000-0000-000037000000}"/>
    <cellStyle name="normálne 3 3" xfId="78" xr:uid="{00000000-0005-0000-0000-000038000000}"/>
    <cellStyle name="normálne 3 4" xfId="79" xr:uid="{00000000-0005-0000-0000-000039000000}"/>
    <cellStyle name="normálne 3 5" xfId="80" xr:uid="{00000000-0005-0000-0000-00003A000000}"/>
    <cellStyle name="normálne 4" xfId="13" xr:uid="{00000000-0005-0000-0000-00003B000000}"/>
    <cellStyle name="normálne 4 2" xfId="81" xr:uid="{00000000-0005-0000-0000-00003C000000}"/>
    <cellStyle name="normálne 4 3" xfId="82" xr:uid="{00000000-0005-0000-0000-00003D000000}"/>
    <cellStyle name="normálne 4 4" xfId="83" xr:uid="{00000000-0005-0000-0000-00003E000000}"/>
    <cellStyle name="normálne 5" xfId="14" xr:uid="{00000000-0005-0000-0000-00003F000000}"/>
    <cellStyle name="normálne 7" xfId="15" xr:uid="{00000000-0005-0000-0000-000040000000}"/>
    <cellStyle name="normálne 7 2" xfId="37" xr:uid="{00000000-0005-0000-0000-000041000000}"/>
    <cellStyle name="normálne 7 3" xfId="84" xr:uid="{00000000-0005-0000-0000-000042000000}"/>
    <cellStyle name="normálne 7 4" xfId="85" xr:uid="{00000000-0005-0000-0000-000043000000}"/>
    <cellStyle name="normálne 7 5" xfId="86" xr:uid="{00000000-0005-0000-0000-000044000000}"/>
    <cellStyle name="normálne 8" xfId="38" xr:uid="{00000000-0005-0000-0000-000045000000}"/>
    <cellStyle name="normálne 8 2" xfId="87" xr:uid="{00000000-0005-0000-0000-000046000000}"/>
    <cellStyle name="normálne 8 3" xfId="88" xr:uid="{00000000-0005-0000-0000-000047000000}"/>
    <cellStyle name="normálne 8 4" xfId="89" xr:uid="{00000000-0005-0000-0000-000048000000}"/>
    <cellStyle name="normálne 8 5" xfId="90" xr:uid="{00000000-0005-0000-0000-000049000000}"/>
    <cellStyle name="normálne 9" xfId="39" xr:uid="{00000000-0005-0000-0000-00004A000000}"/>
    <cellStyle name="normálne 9 2" xfId="91" xr:uid="{00000000-0005-0000-0000-00004B000000}"/>
    <cellStyle name="normálne 9 3" xfId="92" xr:uid="{00000000-0005-0000-0000-00004C000000}"/>
    <cellStyle name="normálne 9 4" xfId="93" xr:uid="{00000000-0005-0000-0000-00004D000000}"/>
    <cellStyle name="normálne 9 5" xfId="94" xr:uid="{00000000-0005-0000-0000-00004E000000}"/>
    <cellStyle name="normálne_Hárok1" xfId="35" xr:uid="{00000000-0005-0000-0000-00004F000000}"/>
    <cellStyle name="normální_SUMOPR" xfId="8" xr:uid="{00000000-0005-0000-0000-000050000000}"/>
    <cellStyle name="Percent 2" xfId="16" xr:uid="{00000000-0005-0000-0000-000051000000}"/>
    <cellStyle name="Percent 2 2" xfId="95" xr:uid="{00000000-0005-0000-0000-000052000000}"/>
    <cellStyle name="Percent 3" xfId="19" xr:uid="{00000000-0005-0000-0000-000053000000}"/>
    <cellStyle name="Percent 4" xfId="25" xr:uid="{00000000-0005-0000-0000-000054000000}"/>
    <cellStyle name="Percent 5" xfId="4" xr:uid="{00000000-0005-0000-0000-000055000000}"/>
    <cellStyle name="Percent 6" xfId="33" xr:uid="{00000000-0005-0000-0000-000056000000}"/>
    <cellStyle name="Percent 7" xfId="40" xr:uid="{00000000-0005-0000-0000-000057000000}"/>
    <cellStyle name="Percent 8" xfId="46" xr:uid="{00000000-0005-0000-0000-000058000000}"/>
    <cellStyle name="percentá 13" xfId="17" xr:uid="{00000000-0005-0000-0000-000059000000}"/>
    <cellStyle name="percentá 2" xfId="41" xr:uid="{00000000-0005-0000-0000-00005A000000}"/>
    <cellStyle name="percentá 2 2" xfId="97" xr:uid="{00000000-0005-0000-0000-00005B000000}"/>
    <cellStyle name="percentá 2 3" xfId="98" xr:uid="{00000000-0005-0000-0000-00005C000000}"/>
    <cellStyle name="percentá 2 4" xfId="99" xr:uid="{00000000-0005-0000-0000-00005D000000}"/>
    <cellStyle name="Percentá 3" xfId="30" xr:uid="{00000000-0005-0000-0000-00005E000000}"/>
    <cellStyle name="Percentá 4" xfId="66" xr:uid="{00000000-0005-0000-0000-00005F000000}"/>
    <cellStyle name="Percentá 5" xfId="53" xr:uid="{00000000-0005-0000-0000-000060000000}"/>
    <cellStyle name="Percentá 6" xfId="58" xr:uid="{00000000-0005-0000-0000-000061000000}"/>
    <cellStyle name="Percentá 7" xfId="96" xr:uid="{00000000-0005-0000-0000-000062000000}"/>
    <cellStyle name="Percentá 8" xfId="100" xr:uid="{00000000-0005-0000-0000-000063000000}"/>
    <cellStyle name="Zadano" xfId="44" xr:uid="{00000000-0005-0000-0000-000064000000}"/>
  </cellStyles>
  <dxfs count="6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B2:N62"/>
  <sheetViews>
    <sheetView tabSelected="1" workbookViewId="0"/>
  </sheetViews>
  <sheetFormatPr defaultColWidth="9.1796875" defaultRowHeight="14.5"/>
  <cols>
    <col min="1" max="1" width="9.1796875" style="1"/>
    <col min="2" max="2" width="41.6328125" style="1" customWidth="1"/>
    <col min="3" max="3" width="29.6328125" style="1" customWidth="1"/>
    <col min="4" max="14" width="9.1796875" style="1"/>
    <col min="15" max="15" width="9.1796875" style="1" customWidth="1"/>
    <col min="16" max="16384" width="9.1796875" style="1"/>
  </cols>
  <sheetData>
    <row r="2" spans="2:14" ht="15" customHeight="1"/>
    <row r="3" spans="2:14" ht="20">
      <c r="B3" s="20" t="s">
        <v>10</v>
      </c>
      <c r="C3" s="21"/>
      <c r="D3" s="9">
        <v>2010</v>
      </c>
      <c r="E3" s="9">
        <v>2011</v>
      </c>
      <c r="F3" s="9">
        <v>2012</v>
      </c>
      <c r="G3" s="9">
        <v>2013</v>
      </c>
      <c r="H3" s="9">
        <v>2014</v>
      </c>
      <c r="I3" s="9">
        <v>2015</v>
      </c>
      <c r="J3" s="9">
        <v>2016</v>
      </c>
      <c r="K3" s="9">
        <v>2017</v>
      </c>
      <c r="L3" s="9">
        <v>2018</v>
      </c>
      <c r="M3" s="5"/>
      <c r="N3" s="2"/>
    </row>
    <row r="4" spans="2:14">
      <c r="B4" s="24" t="s">
        <v>13</v>
      </c>
      <c r="C4" s="10" t="s">
        <v>0</v>
      </c>
      <c r="D4" s="6">
        <v>11470</v>
      </c>
      <c r="E4" s="6">
        <v>4406</v>
      </c>
      <c r="F4" s="6">
        <v>4567</v>
      </c>
      <c r="G4" s="6">
        <v>4723</v>
      </c>
      <c r="H4" s="6">
        <v>4873</v>
      </c>
      <c r="I4" s="6">
        <v>5017</v>
      </c>
      <c r="J4" s="6">
        <v>5166</v>
      </c>
      <c r="K4" s="17">
        <v>5315</v>
      </c>
      <c r="L4" s="17">
        <v>5467</v>
      </c>
      <c r="M4" s="5"/>
      <c r="N4" s="2"/>
    </row>
    <row r="5" spans="2:14">
      <c r="B5" s="22"/>
      <c r="C5" s="11" t="s">
        <v>1</v>
      </c>
      <c r="D5" s="3">
        <v>6899</v>
      </c>
      <c r="E5" s="3">
        <v>7107</v>
      </c>
      <c r="F5" s="3">
        <v>7320</v>
      </c>
      <c r="G5" s="3">
        <v>7540</v>
      </c>
      <c r="H5" s="3">
        <v>7767</v>
      </c>
      <c r="I5" s="3">
        <v>8001</v>
      </c>
      <c r="J5" s="3">
        <v>8220</v>
      </c>
      <c r="K5" s="3">
        <v>8446</v>
      </c>
      <c r="L5" s="3">
        <v>8678</v>
      </c>
      <c r="M5" s="7" t="s">
        <v>9</v>
      </c>
    </row>
    <row r="6" spans="2:14">
      <c r="B6" s="22"/>
      <c r="C6" s="12" t="s">
        <v>2</v>
      </c>
      <c r="D6" s="13">
        <f t="shared" ref="D6:G6" si="0">D4/D5</f>
        <v>1.6625597912740977</v>
      </c>
      <c r="E6" s="13">
        <f t="shared" si="0"/>
        <v>0.61995215984240892</v>
      </c>
      <c r="F6" s="13">
        <f t="shared" si="0"/>
        <v>0.62390710382513659</v>
      </c>
      <c r="G6" s="13">
        <f t="shared" si="0"/>
        <v>0.62639257294429707</v>
      </c>
      <c r="H6" s="13">
        <f t="shared" ref="H6" si="1">H4/H5</f>
        <v>0.62739796575254281</v>
      </c>
      <c r="I6" s="13">
        <f t="shared" ref="I6:L6" si="2">I4/I5</f>
        <v>0.6270466191726034</v>
      </c>
      <c r="J6" s="13">
        <f t="shared" si="2"/>
        <v>0.62846715328467151</v>
      </c>
      <c r="K6" s="13">
        <f t="shared" si="2"/>
        <v>0.62929197253137581</v>
      </c>
      <c r="L6" s="13">
        <f t="shared" si="2"/>
        <v>0.62998386725051858</v>
      </c>
      <c r="M6" s="4">
        <f>AVERAGE(D6:L6)</f>
        <v>0.74166657843085038</v>
      </c>
    </row>
    <row r="7" spans="2:14" ht="6" customHeight="1">
      <c r="B7" s="22"/>
      <c r="C7" s="12"/>
      <c r="D7" s="8"/>
      <c r="E7" s="8"/>
      <c r="F7" s="8"/>
      <c r="G7" s="8"/>
      <c r="H7" s="8"/>
      <c r="I7" s="8"/>
      <c r="J7" s="8"/>
      <c r="K7" s="5"/>
      <c r="L7" s="5"/>
      <c r="M7" s="5"/>
    </row>
    <row r="8" spans="2:14" ht="14.5" customHeight="1">
      <c r="B8" s="22"/>
      <c r="C8" s="10" t="s">
        <v>3</v>
      </c>
      <c r="D8" s="6">
        <v>3392</v>
      </c>
      <c r="E8" s="6">
        <v>905</v>
      </c>
      <c r="F8" s="6">
        <v>915</v>
      </c>
      <c r="G8" s="6">
        <v>924</v>
      </c>
      <c r="H8" s="6">
        <v>932</v>
      </c>
      <c r="I8" s="6">
        <v>940</v>
      </c>
      <c r="J8" s="6">
        <v>964</v>
      </c>
      <c r="K8" s="17">
        <v>988</v>
      </c>
      <c r="L8" s="17">
        <v>1012</v>
      </c>
      <c r="M8" s="5"/>
    </row>
    <row r="9" spans="2:14" ht="14.5" customHeight="1">
      <c r="B9" s="22"/>
      <c r="C9" s="11" t="s">
        <v>4</v>
      </c>
      <c r="D9" s="3">
        <v>1734</v>
      </c>
      <c r="E9" s="3">
        <v>1781</v>
      </c>
      <c r="F9" s="3">
        <v>1830</v>
      </c>
      <c r="G9" s="3">
        <v>1881</v>
      </c>
      <c r="H9" s="3">
        <v>1933</v>
      </c>
      <c r="I9" s="3">
        <v>1986</v>
      </c>
      <c r="J9" s="3">
        <v>2035</v>
      </c>
      <c r="K9" s="18">
        <v>2085</v>
      </c>
      <c r="L9" s="18">
        <v>2136</v>
      </c>
      <c r="M9" s="7" t="s">
        <v>9</v>
      </c>
    </row>
    <row r="10" spans="2:14" ht="14.5" customHeight="1">
      <c r="B10" s="22"/>
      <c r="C10" s="12" t="s">
        <v>5</v>
      </c>
      <c r="D10" s="13">
        <f t="shared" ref="D10:G10" si="3">D8/D9</f>
        <v>1.9561707035755478</v>
      </c>
      <c r="E10" s="13">
        <f t="shared" si="3"/>
        <v>0.50814149354295335</v>
      </c>
      <c r="F10" s="13">
        <f t="shared" si="3"/>
        <v>0.5</v>
      </c>
      <c r="G10" s="13">
        <f t="shared" si="3"/>
        <v>0.49122807017543857</v>
      </c>
      <c r="H10" s="13">
        <f t="shared" ref="H10" si="4">H8/H9</f>
        <v>0.48215209518882568</v>
      </c>
      <c r="I10" s="13">
        <f t="shared" ref="I10:L10" si="5">I8/I9</f>
        <v>0.47331319234642499</v>
      </c>
      <c r="J10" s="13">
        <f t="shared" si="5"/>
        <v>0.47371007371007373</v>
      </c>
      <c r="K10" s="13">
        <f t="shared" si="5"/>
        <v>0.47386091127098323</v>
      </c>
      <c r="L10" s="13">
        <f t="shared" si="5"/>
        <v>0.47378277153558052</v>
      </c>
      <c r="M10" s="4">
        <f>AVERAGE(D10:L10)</f>
        <v>0.64803992348286987</v>
      </c>
    </row>
    <row r="11" spans="2:14" ht="6" customHeight="1">
      <c r="B11" s="22"/>
      <c r="C11" s="12"/>
      <c r="D11" s="8"/>
      <c r="E11" s="8"/>
      <c r="F11" s="8"/>
      <c r="G11" s="8"/>
      <c r="H11" s="8"/>
      <c r="I11" s="8"/>
      <c r="J11" s="8"/>
      <c r="K11" s="5"/>
      <c r="L11" s="5"/>
      <c r="M11" s="5"/>
    </row>
    <row r="12" spans="2:14">
      <c r="B12" s="22"/>
      <c r="C12" s="10" t="s">
        <v>6</v>
      </c>
      <c r="D12" s="6">
        <f t="shared" ref="D12:K12" si="6">D4+D8</f>
        <v>14862</v>
      </c>
      <c r="E12" s="6">
        <f t="shared" si="6"/>
        <v>5311</v>
      </c>
      <c r="F12" s="6">
        <f t="shared" si="6"/>
        <v>5482</v>
      </c>
      <c r="G12" s="6">
        <f t="shared" si="6"/>
        <v>5647</v>
      </c>
      <c r="H12" s="6">
        <f t="shared" si="6"/>
        <v>5805</v>
      </c>
      <c r="I12" s="6">
        <f t="shared" si="6"/>
        <v>5957</v>
      </c>
      <c r="J12" s="6">
        <f t="shared" si="6"/>
        <v>6130</v>
      </c>
      <c r="K12" s="6">
        <f t="shared" si="6"/>
        <v>6303</v>
      </c>
      <c r="L12" s="6">
        <f t="shared" ref="L12:L13" si="7">L4+L8</f>
        <v>6479</v>
      </c>
      <c r="M12" s="5"/>
    </row>
    <row r="13" spans="2:14">
      <c r="B13" s="22"/>
      <c r="C13" s="11" t="s">
        <v>7</v>
      </c>
      <c r="D13" s="3">
        <f t="shared" ref="D13:K13" si="8">D5+D9</f>
        <v>8633</v>
      </c>
      <c r="E13" s="3">
        <f t="shared" si="8"/>
        <v>8888</v>
      </c>
      <c r="F13" s="3">
        <f t="shared" si="8"/>
        <v>9150</v>
      </c>
      <c r="G13" s="3">
        <f t="shared" si="8"/>
        <v>9421</v>
      </c>
      <c r="H13" s="3">
        <f t="shared" si="8"/>
        <v>9700</v>
      </c>
      <c r="I13" s="3">
        <f t="shared" si="8"/>
        <v>9987</v>
      </c>
      <c r="J13" s="3">
        <f t="shared" si="8"/>
        <v>10255</v>
      </c>
      <c r="K13" s="3">
        <f t="shared" si="8"/>
        <v>10531</v>
      </c>
      <c r="L13" s="3">
        <f t="shared" si="7"/>
        <v>10814</v>
      </c>
      <c r="M13" s="7" t="s">
        <v>9</v>
      </c>
    </row>
    <row r="14" spans="2:14">
      <c r="B14" s="25"/>
      <c r="C14" s="12" t="s">
        <v>8</v>
      </c>
      <c r="D14" s="13">
        <f t="shared" ref="D14:G14" si="9">D12/D13</f>
        <v>1.7215336499478744</v>
      </c>
      <c r="E14" s="13">
        <f t="shared" si="9"/>
        <v>0.59754725472547254</v>
      </c>
      <c r="F14" s="13">
        <f t="shared" si="9"/>
        <v>0.59912568306010927</v>
      </c>
      <c r="G14" s="13">
        <f t="shared" si="9"/>
        <v>0.59940558327141491</v>
      </c>
      <c r="H14" s="13">
        <f t="shared" ref="H14" si="10">H12/H13</f>
        <v>0.59845360824742266</v>
      </c>
      <c r="I14" s="13">
        <f t="shared" ref="I14:L14" si="11">I12/I13</f>
        <v>0.5964754180434565</v>
      </c>
      <c r="J14" s="13">
        <f t="shared" si="11"/>
        <v>0.59775719161384688</v>
      </c>
      <c r="K14" s="13">
        <f t="shared" si="11"/>
        <v>0.59851865919665748</v>
      </c>
      <c r="L14" s="13">
        <f t="shared" si="11"/>
        <v>0.59913075642685409</v>
      </c>
      <c r="M14" s="4">
        <f>AVERAGE(D14:L14)</f>
        <v>0.72310531161478986</v>
      </c>
    </row>
    <row r="15" spans="2:14" ht="3" customHeight="1">
      <c r="B15" s="14"/>
      <c r="C15" s="14"/>
      <c r="D15" s="14"/>
      <c r="E15" s="14"/>
      <c r="F15" s="14"/>
      <c r="G15" s="14"/>
      <c r="H15" s="14"/>
      <c r="I15" s="14"/>
      <c r="J15" s="8"/>
      <c r="K15" s="5"/>
      <c r="L15" s="5"/>
      <c r="M15" s="5"/>
    </row>
    <row r="16" spans="2:14">
      <c r="B16" s="15"/>
      <c r="C16" s="10" t="s">
        <v>0</v>
      </c>
      <c r="D16" s="6">
        <v>11448</v>
      </c>
      <c r="E16" s="6">
        <v>11195</v>
      </c>
      <c r="F16" s="6">
        <v>12848</v>
      </c>
      <c r="G16" s="6">
        <v>13585</v>
      </c>
      <c r="H16" s="6">
        <v>14460</v>
      </c>
      <c r="I16" s="6">
        <v>15593</v>
      </c>
      <c r="J16" s="6">
        <v>16721</v>
      </c>
      <c r="K16" s="6">
        <v>18077</v>
      </c>
      <c r="L16" s="6">
        <v>18318</v>
      </c>
      <c r="M16" s="5"/>
    </row>
    <row r="17" spans="2:13">
      <c r="B17" s="15"/>
      <c r="C17" s="11" t="s">
        <v>1</v>
      </c>
      <c r="D17" s="3">
        <v>7780</v>
      </c>
      <c r="E17" s="3">
        <v>8014</v>
      </c>
      <c r="F17" s="3">
        <v>8255</v>
      </c>
      <c r="G17" s="3">
        <v>8503</v>
      </c>
      <c r="H17" s="3">
        <v>8759</v>
      </c>
      <c r="I17" s="3">
        <v>9022</v>
      </c>
      <c r="J17" s="3">
        <v>9270</v>
      </c>
      <c r="K17" s="18">
        <v>9524</v>
      </c>
      <c r="L17" s="18">
        <v>9785</v>
      </c>
      <c r="M17" s="7" t="s">
        <v>9</v>
      </c>
    </row>
    <row r="18" spans="2:13">
      <c r="B18" s="15"/>
      <c r="C18" s="12" t="s">
        <v>2</v>
      </c>
      <c r="D18" s="13">
        <f t="shared" ref="D18:J18" si="12">D16/D17</f>
        <v>1.47146529562982</v>
      </c>
      <c r="E18" s="13">
        <f t="shared" si="12"/>
        <v>1.3969303718492638</v>
      </c>
      <c r="F18" s="13">
        <f t="shared" si="12"/>
        <v>1.5563900666262871</v>
      </c>
      <c r="G18" s="13">
        <f t="shared" si="12"/>
        <v>1.5976714100905562</v>
      </c>
      <c r="H18" s="13">
        <f t="shared" si="12"/>
        <v>1.6508733873729877</v>
      </c>
      <c r="I18" s="13">
        <f t="shared" si="12"/>
        <v>1.7283307470627356</v>
      </c>
      <c r="J18" s="13">
        <f t="shared" si="12"/>
        <v>1.8037756202804747</v>
      </c>
      <c r="K18" s="13">
        <f t="shared" ref="K18:L18" si="13">K16/K17</f>
        <v>1.8980470390592188</v>
      </c>
      <c r="L18" s="13">
        <f t="shared" si="13"/>
        <v>1.8720490546755237</v>
      </c>
      <c r="M18" s="4">
        <f>AVERAGE(D18:L18)</f>
        <v>1.6639481102940961</v>
      </c>
    </row>
    <row r="19" spans="2:13" ht="6" customHeight="1">
      <c r="B19" s="15"/>
      <c r="C19" s="12"/>
      <c r="D19" s="8"/>
      <c r="E19" s="8"/>
      <c r="F19" s="8"/>
      <c r="G19" s="8"/>
      <c r="H19" s="8"/>
      <c r="I19" s="8"/>
      <c r="J19" s="8"/>
      <c r="K19" s="5"/>
      <c r="L19" s="5"/>
      <c r="M19" s="5"/>
    </row>
    <row r="20" spans="2:13">
      <c r="B20" s="22" t="s">
        <v>11</v>
      </c>
      <c r="C20" s="10" t="s">
        <v>3</v>
      </c>
      <c r="D20" s="6">
        <v>2388</v>
      </c>
      <c r="E20" s="6">
        <v>2387</v>
      </c>
      <c r="F20" s="6">
        <v>2383</v>
      </c>
      <c r="G20" s="6">
        <v>2549</v>
      </c>
      <c r="H20" s="6">
        <v>2675</v>
      </c>
      <c r="I20" s="6">
        <v>3220</v>
      </c>
      <c r="J20" s="6">
        <v>3460</v>
      </c>
      <c r="K20" s="6">
        <v>3834</v>
      </c>
      <c r="L20" s="6">
        <v>3904</v>
      </c>
      <c r="M20" s="5"/>
    </row>
    <row r="21" spans="2:13">
      <c r="B21" s="23"/>
      <c r="C21" s="11" t="s">
        <v>4</v>
      </c>
      <c r="D21" s="3">
        <v>1955</v>
      </c>
      <c r="E21" s="3">
        <v>2009</v>
      </c>
      <c r="F21" s="3">
        <v>2064</v>
      </c>
      <c r="G21" s="3">
        <v>2121</v>
      </c>
      <c r="H21" s="3">
        <v>2179</v>
      </c>
      <c r="I21" s="3">
        <v>2239</v>
      </c>
      <c r="J21" s="3">
        <v>2294</v>
      </c>
      <c r="K21" s="18">
        <v>2351</v>
      </c>
      <c r="L21" s="18">
        <v>2409</v>
      </c>
      <c r="M21" s="7" t="s">
        <v>9</v>
      </c>
    </row>
    <row r="22" spans="2:13">
      <c r="B22" s="23"/>
      <c r="C22" s="12" t="s">
        <v>5</v>
      </c>
      <c r="D22" s="13">
        <f t="shared" ref="D22:J22" si="14">D20/D21</f>
        <v>1.2214833759590793</v>
      </c>
      <c r="E22" s="13">
        <f t="shared" si="14"/>
        <v>1.1881533101045296</v>
      </c>
      <c r="F22" s="13">
        <f t="shared" si="14"/>
        <v>1.1545542635658914</v>
      </c>
      <c r="G22" s="13">
        <f t="shared" si="14"/>
        <v>1.2017916077322017</v>
      </c>
      <c r="H22" s="13">
        <f t="shared" si="14"/>
        <v>1.2276273519963286</v>
      </c>
      <c r="I22" s="13">
        <f t="shared" si="14"/>
        <v>1.4381420276909334</v>
      </c>
      <c r="J22" s="13">
        <f t="shared" si="14"/>
        <v>1.5082824760244116</v>
      </c>
      <c r="K22" s="13">
        <f t="shared" ref="K22:L22" si="15">K20/K21</f>
        <v>1.6307954062101233</v>
      </c>
      <c r="L22" s="13">
        <f t="shared" si="15"/>
        <v>1.6205894562058945</v>
      </c>
      <c r="M22" s="4">
        <f>AVERAGE(D22:L22)</f>
        <v>1.3546021417210439</v>
      </c>
    </row>
    <row r="23" spans="2:13" ht="6" customHeight="1">
      <c r="B23" s="15"/>
      <c r="C23" s="12"/>
      <c r="D23" s="8"/>
      <c r="E23" s="8"/>
      <c r="F23" s="8"/>
      <c r="G23" s="8"/>
      <c r="H23" s="8"/>
      <c r="I23" s="8"/>
      <c r="J23" s="8"/>
      <c r="K23" s="5"/>
      <c r="L23" s="5"/>
      <c r="M23" s="5"/>
    </row>
    <row r="24" spans="2:13">
      <c r="B24" s="15"/>
      <c r="C24" s="10" t="s">
        <v>6</v>
      </c>
      <c r="D24" s="6">
        <f t="shared" ref="D24:J24" si="16">D16+D20</f>
        <v>13836</v>
      </c>
      <c r="E24" s="6">
        <f t="shared" si="16"/>
        <v>13582</v>
      </c>
      <c r="F24" s="6">
        <f t="shared" si="16"/>
        <v>15231</v>
      </c>
      <c r="G24" s="6">
        <f t="shared" si="16"/>
        <v>16134</v>
      </c>
      <c r="H24" s="6">
        <f t="shared" si="16"/>
        <v>17135</v>
      </c>
      <c r="I24" s="6">
        <f t="shared" si="16"/>
        <v>18813</v>
      </c>
      <c r="J24" s="6">
        <f t="shared" si="16"/>
        <v>20181</v>
      </c>
      <c r="K24" s="6">
        <f t="shared" ref="K24:L24" si="17">K16+K20</f>
        <v>21911</v>
      </c>
      <c r="L24" s="6">
        <f t="shared" si="17"/>
        <v>22222</v>
      </c>
      <c r="M24" s="5"/>
    </row>
    <row r="25" spans="2:13">
      <c r="B25" s="15"/>
      <c r="C25" s="11" t="s">
        <v>7</v>
      </c>
      <c r="D25" s="3">
        <f t="shared" ref="D25:J25" si="18">D17+D21</f>
        <v>9735</v>
      </c>
      <c r="E25" s="3">
        <f t="shared" si="18"/>
        <v>10023</v>
      </c>
      <c r="F25" s="3">
        <f t="shared" si="18"/>
        <v>10319</v>
      </c>
      <c r="G25" s="3">
        <f t="shared" si="18"/>
        <v>10624</v>
      </c>
      <c r="H25" s="3">
        <f t="shared" si="18"/>
        <v>10938</v>
      </c>
      <c r="I25" s="3">
        <f t="shared" si="18"/>
        <v>11261</v>
      </c>
      <c r="J25" s="3">
        <f t="shared" si="18"/>
        <v>11564</v>
      </c>
      <c r="K25" s="3">
        <f t="shared" ref="K25:L25" si="19">K17+K21</f>
        <v>11875</v>
      </c>
      <c r="L25" s="3">
        <f t="shared" si="19"/>
        <v>12194</v>
      </c>
      <c r="M25" s="7" t="s">
        <v>9</v>
      </c>
    </row>
    <row r="26" spans="2:13">
      <c r="B26" s="16"/>
      <c r="C26" s="12" t="s">
        <v>8</v>
      </c>
      <c r="D26" s="13">
        <f t="shared" ref="D26:J26" si="20">D24/D25</f>
        <v>1.4212634822804315</v>
      </c>
      <c r="E26" s="13">
        <f t="shared" si="20"/>
        <v>1.3550833083907015</v>
      </c>
      <c r="F26" s="13">
        <f t="shared" si="20"/>
        <v>1.4760151177439675</v>
      </c>
      <c r="G26" s="13">
        <f t="shared" si="20"/>
        <v>1.5186370481927711</v>
      </c>
      <c r="H26" s="13">
        <f t="shared" si="20"/>
        <v>1.5665569573962332</v>
      </c>
      <c r="I26" s="13">
        <f t="shared" si="20"/>
        <v>1.6706331586892815</v>
      </c>
      <c r="J26" s="13">
        <f t="shared" si="20"/>
        <v>1.7451573849878934</v>
      </c>
      <c r="K26" s="13">
        <f t="shared" ref="K26:L26" si="21">K24/K25</f>
        <v>1.8451368421052632</v>
      </c>
      <c r="L26" s="13">
        <f t="shared" si="21"/>
        <v>1.8223716581925538</v>
      </c>
      <c r="M26" s="4">
        <f>AVERAGE(D26:L26)</f>
        <v>1.602317217553233</v>
      </c>
    </row>
    <row r="27" spans="2:13" ht="2.5" customHeight="1">
      <c r="B27" s="14"/>
      <c r="C27" s="14"/>
      <c r="D27" s="14"/>
      <c r="E27" s="14"/>
      <c r="F27" s="14"/>
      <c r="G27" s="14"/>
      <c r="H27" s="14"/>
      <c r="I27" s="14"/>
      <c r="J27" s="8"/>
      <c r="K27" s="5"/>
      <c r="L27" s="5"/>
      <c r="M27" s="5"/>
    </row>
    <row r="28" spans="2:13" ht="15" customHeight="1">
      <c r="B28" s="15"/>
      <c r="C28" s="10" t="s">
        <v>0</v>
      </c>
      <c r="D28" s="6">
        <v>0</v>
      </c>
      <c r="E28" s="6">
        <v>15399</v>
      </c>
      <c r="F28" s="6">
        <v>16843</v>
      </c>
      <c r="G28" s="6">
        <v>17104</v>
      </c>
      <c r="H28" s="6">
        <v>17345</v>
      </c>
      <c r="I28" s="6">
        <v>18916</v>
      </c>
      <c r="J28" s="6">
        <v>20103</v>
      </c>
      <c r="K28" s="6">
        <v>21301</v>
      </c>
      <c r="L28" s="6">
        <v>21811</v>
      </c>
      <c r="M28" s="5"/>
    </row>
    <row r="29" spans="2:13" ht="15" customHeight="1">
      <c r="B29" s="15"/>
      <c r="C29" s="11" t="s">
        <v>1</v>
      </c>
      <c r="D29" s="3">
        <v>7780</v>
      </c>
      <c r="E29" s="3">
        <v>8014</v>
      </c>
      <c r="F29" s="3">
        <v>8255</v>
      </c>
      <c r="G29" s="3">
        <v>8503</v>
      </c>
      <c r="H29" s="3">
        <v>8759</v>
      </c>
      <c r="I29" s="3">
        <v>9022</v>
      </c>
      <c r="J29" s="3">
        <v>9270</v>
      </c>
      <c r="K29" s="18">
        <v>9524</v>
      </c>
      <c r="L29" s="18">
        <v>9785</v>
      </c>
      <c r="M29" s="7" t="s">
        <v>9</v>
      </c>
    </row>
    <row r="30" spans="2:13" ht="15" customHeight="1">
      <c r="B30" s="15"/>
      <c r="C30" s="12" t="s">
        <v>2</v>
      </c>
      <c r="D30" s="13">
        <f t="shared" ref="D30:J30" si="22">D28/D29</f>
        <v>0</v>
      </c>
      <c r="E30" s="13">
        <f t="shared" si="22"/>
        <v>1.9215123533815823</v>
      </c>
      <c r="F30" s="13">
        <f t="shared" si="22"/>
        <v>2.0403391883706843</v>
      </c>
      <c r="G30" s="13">
        <f t="shared" si="22"/>
        <v>2.0115253439962366</v>
      </c>
      <c r="H30" s="13">
        <f t="shared" si="22"/>
        <v>1.9802488868592305</v>
      </c>
      <c r="I30" s="13">
        <f t="shared" si="22"/>
        <v>2.0966526269119927</v>
      </c>
      <c r="J30" s="13">
        <f t="shared" si="22"/>
        <v>2.1686084142394821</v>
      </c>
      <c r="K30" s="13">
        <f t="shared" ref="K30:L30" si="23">K28/K29</f>
        <v>2.2365602687946242</v>
      </c>
      <c r="L30" s="13">
        <f t="shared" si="23"/>
        <v>2.2290240163515587</v>
      </c>
      <c r="M30" s="4">
        <f>AVERAGE(D30:L30)</f>
        <v>1.8538301221005991</v>
      </c>
    </row>
    <row r="31" spans="2:13" ht="2.5" customHeight="1">
      <c r="B31" s="15"/>
      <c r="C31" s="12"/>
      <c r="D31" s="8"/>
      <c r="E31" s="8"/>
      <c r="F31" s="8"/>
      <c r="G31" s="8"/>
      <c r="H31" s="8"/>
      <c r="I31" s="8"/>
      <c r="J31" s="8"/>
      <c r="K31" s="5"/>
      <c r="L31" s="5"/>
      <c r="M31" s="5"/>
    </row>
    <row r="32" spans="2:13" ht="15" customHeight="1">
      <c r="B32" s="22" t="s">
        <v>12</v>
      </c>
      <c r="C32" s="10" t="s">
        <v>3</v>
      </c>
      <c r="D32" s="6">
        <v>0</v>
      </c>
      <c r="E32" s="6">
        <v>4196</v>
      </c>
      <c r="F32" s="6">
        <v>4279</v>
      </c>
      <c r="G32" s="6">
        <v>4515</v>
      </c>
      <c r="H32" s="6">
        <v>4563</v>
      </c>
      <c r="I32" s="6">
        <v>4656</v>
      </c>
      <c r="J32" s="6">
        <v>4819</v>
      </c>
      <c r="K32" s="6">
        <v>4818</v>
      </c>
      <c r="L32" s="6">
        <v>5788</v>
      </c>
      <c r="M32" s="5"/>
    </row>
    <row r="33" spans="2:13" ht="15" customHeight="1">
      <c r="B33" s="23"/>
      <c r="C33" s="11" t="s">
        <v>4</v>
      </c>
      <c r="D33" s="3">
        <v>1955</v>
      </c>
      <c r="E33" s="3">
        <v>2009</v>
      </c>
      <c r="F33" s="3">
        <v>2064</v>
      </c>
      <c r="G33" s="3">
        <v>2121</v>
      </c>
      <c r="H33" s="3">
        <v>2179</v>
      </c>
      <c r="I33" s="3">
        <v>2239</v>
      </c>
      <c r="J33" s="3">
        <v>2294</v>
      </c>
      <c r="K33" s="18">
        <v>2351</v>
      </c>
      <c r="L33" s="18">
        <v>2409</v>
      </c>
      <c r="M33" s="7" t="s">
        <v>9</v>
      </c>
    </row>
    <row r="34" spans="2:13" ht="15" customHeight="1">
      <c r="B34" s="23"/>
      <c r="C34" s="12" t="s">
        <v>5</v>
      </c>
      <c r="D34" s="13">
        <f t="shared" ref="D34:J34" si="24">D32/D33</f>
        <v>0</v>
      </c>
      <c r="E34" s="13">
        <f t="shared" si="24"/>
        <v>2.0886012941762071</v>
      </c>
      <c r="F34" s="13">
        <f t="shared" si="24"/>
        <v>2.073158914728682</v>
      </c>
      <c r="G34" s="13">
        <f t="shared" si="24"/>
        <v>2.1287128712871288</v>
      </c>
      <c r="H34" s="13">
        <f t="shared" si="24"/>
        <v>2.094079853143644</v>
      </c>
      <c r="I34" s="13">
        <f t="shared" si="24"/>
        <v>2.0794997766860206</v>
      </c>
      <c r="J34" s="13">
        <f t="shared" si="24"/>
        <v>2.1006974716652138</v>
      </c>
      <c r="K34" s="13">
        <f t="shared" ref="K34:L34" si="25">K32/K33</f>
        <v>2.0493407060825182</v>
      </c>
      <c r="L34" s="13">
        <f t="shared" si="25"/>
        <v>2.4026567040265672</v>
      </c>
      <c r="M34" s="4">
        <f>AVERAGE(D34:L34)</f>
        <v>1.8907497324217759</v>
      </c>
    </row>
    <row r="35" spans="2:13" ht="2.5" customHeight="1">
      <c r="B35" s="15"/>
      <c r="C35" s="12"/>
      <c r="D35" s="8"/>
      <c r="E35" s="8"/>
      <c r="F35" s="8"/>
      <c r="G35" s="8"/>
      <c r="H35" s="8"/>
      <c r="I35" s="8"/>
      <c r="J35" s="8"/>
      <c r="K35" s="5"/>
      <c r="L35" s="5"/>
      <c r="M35" s="5"/>
    </row>
    <row r="36" spans="2:13" ht="15" customHeight="1">
      <c r="B36" s="15"/>
      <c r="C36" s="10" t="s">
        <v>6</v>
      </c>
      <c r="D36" s="6">
        <f t="shared" ref="D36:J36" si="26">D28+D32</f>
        <v>0</v>
      </c>
      <c r="E36" s="6">
        <f t="shared" si="26"/>
        <v>19595</v>
      </c>
      <c r="F36" s="6">
        <f t="shared" si="26"/>
        <v>21122</v>
      </c>
      <c r="G36" s="6">
        <f t="shared" si="26"/>
        <v>21619</v>
      </c>
      <c r="H36" s="6">
        <f t="shared" si="26"/>
        <v>21908</v>
      </c>
      <c r="I36" s="6">
        <f t="shared" si="26"/>
        <v>23572</v>
      </c>
      <c r="J36" s="6">
        <f t="shared" si="26"/>
        <v>24922</v>
      </c>
      <c r="K36" s="6">
        <f t="shared" ref="K36:L36" si="27">K28+K32</f>
        <v>26119</v>
      </c>
      <c r="L36" s="6">
        <f t="shared" si="27"/>
        <v>27599</v>
      </c>
      <c r="M36" s="5"/>
    </row>
    <row r="37" spans="2:13" ht="15" customHeight="1">
      <c r="B37" s="15"/>
      <c r="C37" s="11" t="s">
        <v>7</v>
      </c>
      <c r="D37" s="3">
        <f t="shared" ref="D37:J37" si="28">D29+D33</f>
        <v>9735</v>
      </c>
      <c r="E37" s="3">
        <f t="shared" si="28"/>
        <v>10023</v>
      </c>
      <c r="F37" s="3">
        <f t="shared" si="28"/>
        <v>10319</v>
      </c>
      <c r="G37" s="3">
        <f t="shared" si="28"/>
        <v>10624</v>
      </c>
      <c r="H37" s="3">
        <f t="shared" si="28"/>
        <v>10938</v>
      </c>
      <c r="I37" s="3">
        <f t="shared" si="28"/>
        <v>11261</v>
      </c>
      <c r="J37" s="3">
        <f t="shared" si="28"/>
        <v>11564</v>
      </c>
      <c r="K37" s="3">
        <f t="shared" ref="K37:L37" si="29">K29+K33</f>
        <v>11875</v>
      </c>
      <c r="L37" s="3">
        <f t="shared" si="29"/>
        <v>12194</v>
      </c>
      <c r="M37" s="7" t="s">
        <v>9</v>
      </c>
    </row>
    <row r="38" spans="2:13">
      <c r="B38" s="16"/>
      <c r="C38" s="12" t="s">
        <v>8</v>
      </c>
      <c r="D38" s="13">
        <f t="shared" ref="D38:J38" si="30">D36/D37</f>
        <v>0</v>
      </c>
      <c r="E38" s="13">
        <f t="shared" si="30"/>
        <v>1.9550034919684725</v>
      </c>
      <c r="F38" s="13">
        <f t="shared" si="30"/>
        <v>2.0469037697451302</v>
      </c>
      <c r="G38" s="13">
        <f t="shared" si="30"/>
        <v>2.0349209337349397</v>
      </c>
      <c r="H38" s="13">
        <f t="shared" si="30"/>
        <v>2.0029255805448893</v>
      </c>
      <c r="I38" s="13">
        <f t="shared" si="30"/>
        <v>2.0932421632181866</v>
      </c>
      <c r="J38" s="13">
        <f t="shared" si="30"/>
        <v>2.1551366309235558</v>
      </c>
      <c r="K38" s="13">
        <f t="shared" ref="K38:L38" si="31">K36/K37</f>
        <v>2.1994947368421052</v>
      </c>
      <c r="L38" s="13">
        <f t="shared" si="31"/>
        <v>2.2633262260127931</v>
      </c>
      <c r="M38" s="4">
        <f>AVERAGE(D38:L38)</f>
        <v>1.861217059221119</v>
      </c>
    </row>
    <row r="39" spans="2:13" ht="3" customHeight="1">
      <c r="B39" s="14"/>
      <c r="C39" s="14"/>
      <c r="D39" s="14"/>
      <c r="E39" s="14"/>
      <c r="F39" s="14"/>
      <c r="G39" s="14"/>
      <c r="H39" s="14"/>
      <c r="I39" s="14"/>
      <c r="J39" s="8"/>
      <c r="K39" s="5"/>
      <c r="L39" s="5"/>
      <c r="M39" s="5"/>
    </row>
    <row r="40" spans="2:13">
      <c r="B40" s="15"/>
      <c r="C40" s="10" t="s">
        <v>0</v>
      </c>
      <c r="D40" s="6">
        <v>0</v>
      </c>
      <c r="E40" s="6">
        <v>15399</v>
      </c>
      <c r="F40" s="6">
        <v>16843</v>
      </c>
      <c r="G40" s="6">
        <v>17104</v>
      </c>
      <c r="H40" s="6">
        <v>17345</v>
      </c>
      <c r="I40" s="6">
        <v>16932</v>
      </c>
      <c r="J40" s="6">
        <v>17994</v>
      </c>
      <c r="K40" s="6">
        <v>19067</v>
      </c>
      <c r="L40" s="6">
        <v>19523</v>
      </c>
      <c r="M40" s="5"/>
    </row>
    <row r="41" spans="2:13">
      <c r="B41" s="15"/>
      <c r="C41" s="11" t="s">
        <v>1</v>
      </c>
      <c r="D41" s="3">
        <v>7780</v>
      </c>
      <c r="E41" s="3">
        <v>8014</v>
      </c>
      <c r="F41" s="3">
        <v>8255</v>
      </c>
      <c r="G41" s="3">
        <v>8503</v>
      </c>
      <c r="H41" s="3">
        <v>8759</v>
      </c>
      <c r="I41" s="3">
        <v>9022</v>
      </c>
      <c r="J41" s="3">
        <v>9270</v>
      </c>
      <c r="K41" s="18">
        <v>9524</v>
      </c>
      <c r="L41" s="18">
        <v>9785</v>
      </c>
      <c r="M41" s="7" t="s">
        <v>9</v>
      </c>
    </row>
    <row r="42" spans="2:13">
      <c r="B42" s="15"/>
      <c r="C42" s="12" t="s">
        <v>2</v>
      </c>
      <c r="D42" s="13">
        <f t="shared" ref="D42:L42" si="32">D40/D41</f>
        <v>0</v>
      </c>
      <c r="E42" s="13">
        <f t="shared" si="32"/>
        <v>1.9215123533815823</v>
      </c>
      <c r="F42" s="13">
        <f t="shared" si="32"/>
        <v>2.0403391883706843</v>
      </c>
      <c r="G42" s="13">
        <f t="shared" si="32"/>
        <v>2.0115253439962366</v>
      </c>
      <c r="H42" s="13">
        <f t="shared" si="32"/>
        <v>1.9802488868592305</v>
      </c>
      <c r="I42" s="13">
        <f t="shared" si="32"/>
        <v>1.8767457326535137</v>
      </c>
      <c r="J42" s="13">
        <f t="shared" si="32"/>
        <v>1.9411003236245954</v>
      </c>
      <c r="K42" s="13">
        <f t="shared" si="32"/>
        <v>2.0019949601007978</v>
      </c>
      <c r="L42" s="13">
        <f t="shared" si="32"/>
        <v>1.9951967296882984</v>
      </c>
      <c r="M42" s="4">
        <f>AVERAGE(D42:L42)</f>
        <v>1.7520737242972158</v>
      </c>
    </row>
    <row r="43" spans="2:13" ht="2.5" customHeight="1">
      <c r="B43" s="15"/>
      <c r="C43" s="12"/>
      <c r="D43" s="8"/>
      <c r="E43" s="8"/>
      <c r="F43" s="8"/>
      <c r="G43" s="8"/>
      <c r="H43" s="8"/>
      <c r="I43" s="8"/>
      <c r="J43" s="8"/>
      <c r="K43" s="5"/>
      <c r="L43" s="5"/>
      <c r="M43" s="5"/>
    </row>
    <row r="44" spans="2:13">
      <c r="B44" s="22" t="s">
        <v>16</v>
      </c>
      <c r="C44" s="10" t="s">
        <v>3</v>
      </c>
      <c r="D44" s="6">
        <v>0</v>
      </c>
      <c r="E44" s="6">
        <v>4196</v>
      </c>
      <c r="F44" s="6">
        <v>4279</v>
      </c>
      <c r="G44" s="6">
        <v>4515</v>
      </c>
      <c r="H44" s="6">
        <v>4563</v>
      </c>
      <c r="I44" s="6">
        <v>4879</v>
      </c>
      <c r="J44" s="6">
        <v>5049</v>
      </c>
      <c r="K44" s="6">
        <v>5048</v>
      </c>
      <c r="L44" s="6">
        <v>6065</v>
      </c>
      <c r="M44" s="5"/>
    </row>
    <row r="45" spans="2:13">
      <c r="B45" s="23"/>
      <c r="C45" s="11" t="s">
        <v>4</v>
      </c>
      <c r="D45" s="3">
        <v>1955</v>
      </c>
      <c r="E45" s="3">
        <v>2009</v>
      </c>
      <c r="F45" s="3">
        <v>2064</v>
      </c>
      <c r="G45" s="3">
        <v>2121</v>
      </c>
      <c r="H45" s="3">
        <v>2179</v>
      </c>
      <c r="I45" s="3">
        <v>2239</v>
      </c>
      <c r="J45" s="3">
        <v>2294</v>
      </c>
      <c r="K45" s="18">
        <v>2351</v>
      </c>
      <c r="L45" s="18">
        <v>2409</v>
      </c>
      <c r="M45" s="7" t="s">
        <v>9</v>
      </c>
    </row>
    <row r="46" spans="2:13">
      <c r="B46" s="23"/>
      <c r="C46" s="12" t="s">
        <v>5</v>
      </c>
      <c r="D46" s="13">
        <f t="shared" ref="D46:L46" si="33">D44/D45</f>
        <v>0</v>
      </c>
      <c r="E46" s="13">
        <f t="shared" si="33"/>
        <v>2.0886012941762071</v>
      </c>
      <c r="F46" s="13">
        <f t="shared" si="33"/>
        <v>2.073158914728682</v>
      </c>
      <c r="G46" s="13">
        <f t="shared" si="33"/>
        <v>2.1287128712871288</v>
      </c>
      <c r="H46" s="13">
        <f t="shared" si="33"/>
        <v>2.094079853143644</v>
      </c>
      <c r="I46" s="13">
        <f t="shared" si="33"/>
        <v>2.1790978115230013</v>
      </c>
      <c r="J46" s="13">
        <f t="shared" si="33"/>
        <v>2.2009590235396685</v>
      </c>
      <c r="K46" s="13">
        <f t="shared" si="33"/>
        <v>2.1471714164185451</v>
      </c>
      <c r="L46" s="13">
        <f t="shared" si="33"/>
        <v>2.5176421751764217</v>
      </c>
      <c r="M46" s="4">
        <f>AVERAGE(D46:L46)</f>
        <v>1.9366025955548112</v>
      </c>
    </row>
    <row r="47" spans="2:13" ht="2" customHeight="1">
      <c r="B47" s="15"/>
      <c r="C47" s="12"/>
      <c r="D47" s="8"/>
      <c r="E47" s="8"/>
      <c r="F47" s="8"/>
      <c r="G47" s="8"/>
      <c r="H47" s="8"/>
      <c r="I47" s="8"/>
      <c r="J47" s="8"/>
      <c r="K47" s="5"/>
      <c r="L47" s="5"/>
      <c r="M47" s="5"/>
    </row>
    <row r="48" spans="2:13">
      <c r="B48" s="15"/>
      <c r="C48" s="10" t="s">
        <v>6</v>
      </c>
      <c r="D48" s="6">
        <f t="shared" ref="D48:K48" si="34">D40+D44</f>
        <v>0</v>
      </c>
      <c r="E48" s="6">
        <f t="shared" si="34"/>
        <v>19595</v>
      </c>
      <c r="F48" s="6">
        <f t="shared" si="34"/>
        <v>21122</v>
      </c>
      <c r="G48" s="6">
        <f t="shared" si="34"/>
        <v>21619</v>
      </c>
      <c r="H48" s="6">
        <f t="shared" si="34"/>
        <v>21908</v>
      </c>
      <c r="I48" s="6">
        <f t="shared" si="34"/>
        <v>21811</v>
      </c>
      <c r="J48" s="6">
        <f t="shared" si="34"/>
        <v>23043</v>
      </c>
      <c r="K48" s="6">
        <f t="shared" si="34"/>
        <v>24115</v>
      </c>
      <c r="L48" s="6">
        <f t="shared" ref="L48" si="35">L40+L44</f>
        <v>25588</v>
      </c>
      <c r="M48" s="5"/>
    </row>
    <row r="49" spans="2:13">
      <c r="B49" s="15"/>
      <c r="C49" s="11" t="s">
        <v>7</v>
      </c>
      <c r="D49" s="3">
        <f t="shared" ref="D49:K49" si="36">D41+D45</f>
        <v>9735</v>
      </c>
      <c r="E49" s="3">
        <f t="shared" si="36"/>
        <v>10023</v>
      </c>
      <c r="F49" s="3">
        <f t="shared" si="36"/>
        <v>10319</v>
      </c>
      <c r="G49" s="3">
        <f t="shared" si="36"/>
        <v>10624</v>
      </c>
      <c r="H49" s="3">
        <f t="shared" si="36"/>
        <v>10938</v>
      </c>
      <c r="I49" s="3">
        <f t="shared" si="36"/>
        <v>11261</v>
      </c>
      <c r="J49" s="3">
        <f t="shared" si="36"/>
        <v>11564</v>
      </c>
      <c r="K49" s="3">
        <f t="shared" si="36"/>
        <v>11875</v>
      </c>
      <c r="L49" s="3">
        <f t="shared" ref="L49" si="37">L41+L45</f>
        <v>12194</v>
      </c>
      <c r="M49" s="7" t="s">
        <v>9</v>
      </c>
    </row>
    <row r="50" spans="2:13">
      <c r="B50" s="16"/>
      <c r="C50" s="12" t="s">
        <v>8</v>
      </c>
      <c r="D50" s="13">
        <f t="shared" ref="D50:L50" si="38">D48/D49</f>
        <v>0</v>
      </c>
      <c r="E50" s="13">
        <f t="shared" si="38"/>
        <v>1.9550034919684725</v>
      </c>
      <c r="F50" s="13">
        <f t="shared" si="38"/>
        <v>2.0469037697451302</v>
      </c>
      <c r="G50" s="13">
        <f t="shared" si="38"/>
        <v>2.0349209337349397</v>
      </c>
      <c r="H50" s="13">
        <f t="shared" si="38"/>
        <v>2.0029255805448893</v>
      </c>
      <c r="I50" s="13">
        <f t="shared" si="38"/>
        <v>1.9368617351922564</v>
      </c>
      <c r="J50" s="13">
        <f t="shared" si="38"/>
        <v>1.992649602213767</v>
      </c>
      <c r="K50" s="13">
        <f t="shared" si="38"/>
        <v>2.030736842105263</v>
      </c>
      <c r="L50" s="13">
        <f t="shared" si="38"/>
        <v>2.0984090536329343</v>
      </c>
      <c r="M50" s="4">
        <f>AVERAGE(D50:L50)</f>
        <v>1.7887123343486282</v>
      </c>
    </row>
    <row r="51" spans="2:13">
      <c r="B51" s="19" t="s">
        <v>14</v>
      </c>
    </row>
    <row r="52" spans="2:13">
      <c r="B52" s="19" t="s">
        <v>15</v>
      </c>
    </row>
    <row r="54" spans="2:13">
      <c r="E54" s="26"/>
      <c r="F54" s="26"/>
      <c r="G54" s="26"/>
      <c r="H54" s="26"/>
    </row>
    <row r="55" spans="2:13">
      <c r="E55" s="26"/>
      <c r="F55" s="26"/>
      <c r="G55" s="26"/>
      <c r="H55" s="26"/>
    </row>
    <row r="56" spans="2:13">
      <c r="E56" s="26"/>
      <c r="F56" s="26"/>
      <c r="G56" s="26"/>
      <c r="H56" s="26"/>
    </row>
    <row r="57" spans="2:13">
      <c r="E57" s="26"/>
      <c r="F57" s="26"/>
      <c r="G57" s="26"/>
      <c r="H57" s="26"/>
    </row>
    <row r="58" spans="2:13">
      <c r="E58" s="26"/>
      <c r="F58" s="26"/>
      <c r="G58" s="26"/>
      <c r="H58" s="26"/>
    </row>
    <row r="59" spans="2:13">
      <c r="E59" s="26"/>
      <c r="F59" s="26"/>
      <c r="G59" s="26"/>
      <c r="H59" s="26"/>
    </row>
    <row r="60" spans="2:13">
      <c r="E60" s="26"/>
      <c r="F60" s="26"/>
      <c r="G60" s="26"/>
      <c r="H60" s="27"/>
    </row>
    <row r="61" spans="2:13">
      <c r="E61" s="26"/>
      <c r="F61" s="26"/>
      <c r="G61" s="26"/>
      <c r="H61" s="27"/>
    </row>
    <row r="62" spans="2:13">
      <c r="E62" s="26"/>
      <c r="F62" s="26"/>
      <c r="G62" s="26"/>
      <c r="H62" s="27"/>
    </row>
  </sheetData>
  <mergeCells count="4">
    <mergeCell ref="B20:B22"/>
    <mergeCell ref="B4:B14"/>
    <mergeCell ref="B32:B34"/>
    <mergeCell ref="B44:B46"/>
  </mergeCells>
  <conditionalFormatting sqref="D18:L18 D22:L22 D26:L26 D6:L6 D10:L10 D14:L14 D30:L30 D34:L34 D38:L38 D42:L42 D46:L46 D50:L50">
    <cfRule type="cellIs" dxfId="62" priority="292" operator="lessThan">
      <formula>1</formula>
    </cfRule>
    <cfRule type="cellIs" dxfId="61" priority="293" operator="greaterThan">
      <formula>1</formula>
    </cfRule>
    <cfRule type="cellIs" dxfId="60" priority="294" operator="greaterThan">
      <formula>100</formula>
    </cfRule>
  </conditionalFormatting>
  <conditionalFormatting sqref="M10">
    <cfRule type="cellIs" dxfId="59" priority="280" operator="lessThan">
      <formula>1</formula>
    </cfRule>
    <cfRule type="cellIs" dxfId="58" priority="281" operator="greaterThan">
      <formula>1</formula>
    </cfRule>
    <cfRule type="cellIs" dxfId="57" priority="282" operator="greaterThan">
      <formula>100</formula>
    </cfRule>
  </conditionalFormatting>
  <conditionalFormatting sqref="M6">
    <cfRule type="cellIs" dxfId="56" priority="283" operator="lessThan">
      <formula>1</formula>
    </cfRule>
    <cfRule type="cellIs" dxfId="55" priority="284" operator="greaterThan">
      <formula>1</formula>
    </cfRule>
    <cfRule type="cellIs" dxfId="54" priority="285" operator="greaterThan">
      <formula>100</formula>
    </cfRule>
  </conditionalFormatting>
  <conditionalFormatting sqref="M14">
    <cfRule type="cellIs" dxfId="53" priority="277" operator="lessThan">
      <formula>1</formula>
    </cfRule>
    <cfRule type="cellIs" dxfId="52" priority="278" operator="greaterThan">
      <formula>1</formula>
    </cfRule>
    <cfRule type="cellIs" dxfId="51" priority="279" operator="greaterThan">
      <formula>100</formula>
    </cfRule>
  </conditionalFormatting>
  <conditionalFormatting sqref="M18">
    <cfRule type="cellIs" dxfId="47" priority="223" operator="lessThan">
      <formula>1</formula>
    </cfRule>
    <cfRule type="cellIs" dxfId="46" priority="224" operator="greaterThan">
      <formula>1</formula>
    </cfRule>
    <cfRule type="cellIs" dxfId="45" priority="225" operator="greaterThan">
      <formula>100</formula>
    </cfRule>
  </conditionalFormatting>
  <conditionalFormatting sqref="M22">
    <cfRule type="cellIs" dxfId="32" priority="22" operator="lessThan">
      <formula>1</formula>
    </cfRule>
    <cfRule type="cellIs" dxfId="31" priority="23" operator="greaterThan">
      <formula>1</formula>
    </cfRule>
    <cfRule type="cellIs" dxfId="30" priority="24" operator="greaterThan">
      <formula>100</formula>
    </cfRule>
  </conditionalFormatting>
  <conditionalFormatting sqref="M26">
    <cfRule type="cellIs" dxfId="20" priority="19" operator="lessThan">
      <formula>1</formula>
    </cfRule>
    <cfRule type="cellIs" dxfId="19" priority="20" operator="greaterThan">
      <formula>1</formula>
    </cfRule>
    <cfRule type="cellIs" dxfId="18" priority="21" operator="greaterThan">
      <formula>100</formula>
    </cfRule>
  </conditionalFormatting>
  <conditionalFormatting sqref="M30">
    <cfRule type="cellIs" dxfId="17" priority="16" operator="lessThan">
      <formula>1</formula>
    </cfRule>
    <cfRule type="cellIs" dxfId="16" priority="17" operator="greaterThan">
      <formula>1</formula>
    </cfRule>
    <cfRule type="cellIs" dxfId="15" priority="18" operator="greaterThan">
      <formula>100</formula>
    </cfRule>
  </conditionalFormatting>
  <conditionalFormatting sqref="M34">
    <cfRule type="cellIs" dxfId="14" priority="13" operator="lessThan">
      <formula>1</formula>
    </cfRule>
    <cfRule type="cellIs" dxfId="13" priority="14" operator="greaterThan">
      <formula>1</formula>
    </cfRule>
    <cfRule type="cellIs" dxfId="12" priority="15" operator="greaterThan">
      <formula>100</formula>
    </cfRule>
  </conditionalFormatting>
  <conditionalFormatting sqref="M38">
    <cfRule type="cellIs" dxfId="11" priority="10" operator="lessThan">
      <formula>1</formula>
    </cfRule>
    <cfRule type="cellIs" dxfId="10" priority="11" operator="greaterThan">
      <formula>1</formula>
    </cfRule>
    <cfRule type="cellIs" dxfId="9" priority="12" operator="greaterThan">
      <formula>100</formula>
    </cfRule>
  </conditionalFormatting>
  <conditionalFormatting sqref="M42">
    <cfRule type="cellIs" dxfId="8" priority="7" operator="lessThan">
      <formula>1</formula>
    </cfRule>
    <cfRule type="cellIs" dxfId="7" priority="8" operator="greaterThan">
      <formula>1</formula>
    </cfRule>
    <cfRule type="cellIs" dxfId="6" priority="9" operator="greaterThan">
      <formula>100</formula>
    </cfRule>
  </conditionalFormatting>
  <conditionalFormatting sqref="M46">
    <cfRule type="cellIs" dxfId="5" priority="4" operator="lessThan">
      <formula>1</formula>
    </cfRule>
    <cfRule type="cellIs" dxfId="4" priority="5" operator="greaterThan">
      <formula>1</formula>
    </cfRule>
    <cfRule type="cellIs" dxfId="3" priority="6" operator="greaterThan">
      <formula>100</formula>
    </cfRule>
  </conditionalFormatting>
  <conditionalFormatting sqref="M50">
    <cfRule type="cellIs" dxfId="2" priority="1" operator="lessThan">
      <formula>1</formula>
    </cfRule>
    <cfRule type="cellIs" dxfId="1" priority="2" operator="greaterThan">
      <formula>1</formula>
    </cfRule>
    <cfRule type="cellIs" dxfId="0" priority="3" operator="greaterThan">
      <formula>100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intenzity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Elek Štefan</dc:creator>
  <cp:lastModifiedBy>Martina Krauspe</cp:lastModifiedBy>
  <cp:lastPrinted>2019-06-10T11:22:37Z</cp:lastPrinted>
  <dcterms:created xsi:type="dcterms:W3CDTF">2019-02-06T11:47:43Z</dcterms:created>
  <dcterms:modified xsi:type="dcterms:W3CDTF">2019-07-22T16:02:06Z</dcterms:modified>
</cp:coreProperties>
</file>